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9010" windowHeight="125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Лист1!$A$1:$E$26</definedName>
  </definedNames>
  <calcPr calcId="162913"/>
</workbook>
</file>

<file path=xl/calcChain.xml><?xml version="1.0" encoding="utf-8"?>
<calcChain xmlns="http://schemas.openxmlformats.org/spreadsheetml/2006/main">
  <c r="P76" i="3" l="1"/>
  <c r="R74" i="3"/>
  <c r="R73" i="3"/>
  <c r="R72" i="3"/>
  <c r="P70" i="3"/>
  <c r="R68" i="3"/>
  <c r="R67" i="3"/>
  <c r="P65" i="3"/>
  <c r="R63" i="3"/>
  <c r="R62" i="3"/>
  <c r="P60" i="3"/>
  <c r="R58" i="3"/>
  <c r="P56" i="3"/>
  <c r="R54" i="3"/>
  <c r="R53" i="3"/>
  <c r="R52" i="3"/>
  <c r="P50" i="3"/>
  <c r="R48" i="3"/>
  <c r="R47" i="3"/>
  <c r="R46" i="3"/>
  <c r="R45" i="3"/>
  <c r="R44" i="3"/>
  <c r="R43" i="3"/>
  <c r="P41" i="3"/>
  <c r="R39" i="3"/>
  <c r="R38" i="3"/>
  <c r="P36" i="3"/>
  <c r="R34" i="3"/>
  <c r="P31" i="3"/>
  <c r="R29" i="3"/>
  <c r="R28" i="3"/>
  <c r="P26" i="3"/>
  <c r="R24" i="3"/>
  <c r="R23" i="3"/>
  <c r="R22" i="3"/>
  <c r="R21" i="3"/>
  <c r="R20" i="3"/>
  <c r="A20" i="3"/>
  <c r="A21" i="3" s="1"/>
  <c r="A22" i="3" s="1"/>
  <c r="A23" i="3" s="1"/>
  <c r="A24" i="3" s="1"/>
  <c r="A28" i="3" s="1"/>
  <c r="A29" i="3" s="1"/>
  <c r="A34" i="3" s="1"/>
  <c r="A38" i="3" s="1"/>
  <c r="A39" i="3" s="1"/>
  <c r="A43" i="3" s="1"/>
  <c r="A44" i="3" s="1"/>
  <c r="A45" i="3" s="1"/>
  <c r="A46" i="3" s="1"/>
  <c r="A47" i="3" s="1"/>
  <c r="A48" i="3" s="1"/>
  <c r="A52" i="3" s="1"/>
  <c r="A53" i="3" s="1"/>
  <c r="A54" i="3" s="1"/>
  <c r="A58" i="3" s="1"/>
  <c r="A62" i="3" s="1"/>
  <c r="A63" i="3" s="1"/>
  <c r="A67" i="3" s="1"/>
  <c r="A68" i="3" s="1"/>
  <c r="A72" i="3" s="1"/>
  <c r="A73" i="3" s="1"/>
  <c r="A74" i="3" s="1"/>
  <c r="R19" i="3"/>
  <c r="S12" i="2"/>
  <c r="S11" i="2"/>
  <c r="S10" i="2"/>
  <c r="S8" i="2"/>
  <c r="S7" i="2"/>
  <c r="S6" i="2"/>
  <c r="S5" i="2"/>
  <c r="S4" i="2"/>
  <c r="S3" i="2"/>
  <c r="O79" i="3" l="1"/>
</calcChain>
</file>

<file path=xl/sharedStrings.xml><?xml version="1.0" encoding="utf-8"?>
<sst xmlns="http://schemas.openxmlformats.org/spreadsheetml/2006/main" count="255" uniqueCount="120">
  <si>
    <t>ЧАСТЬ II 
КАЛЕНДАРНЫЙ ПЛАН ОФИЦИАЛЬНЫХ 
СПОРТИВНЫХ МЕРОПРИЯТИЙ</t>
  </si>
  <si>
    <t>№</t>
  </si>
  <si>
    <t>НАЗВАНИЕ МЕРОПРИЯТИЯ</t>
  </si>
  <si>
    <t>ДАТА ПРОВЕДЕНИЯ</t>
  </si>
  <si>
    <t>МЕСТО ПРОВЕДЕНИЯ</t>
  </si>
  <si>
    <t>ИСТОЧНИКИ ФИНАНСИРОВАНИЯ</t>
  </si>
  <si>
    <t>СПОРТИВНЫЕ МЕРОПРИЯТИЯ ПО ВИДАМ СПОРТА</t>
  </si>
  <si>
    <t>г. Пермь</t>
  </si>
  <si>
    <t>из внебюджетных источников</t>
  </si>
  <si>
    <t>Приложение 1</t>
  </si>
  <si>
    <t>Календарный план официальных физкультурных мероприятий 
и спортивных мероприятий Пермского края на 2021 год</t>
  </si>
  <si>
    <t>по назначению</t>
  </si>
  <si>
    <t>Минспорт Росиии, бюджет Пермского края</t>
  </si>
  <si>
    <t>Краевой  турнир   на приз нового  года</t>
  </si>
  <si>
    <t>Из бюджета  Пермского края</t>
  </si>
  <si>
    <t>Чемпионат Пермского края параплан-скоростное парение</t>
  </si>
  <si>
    <t>ВС </t>
  </si>
  <si>
    <t>Параплан-парящий полет</t>
  </si>
  <si>
    <t>Муж., жен.</t>
  </si>
  <si>
    <t>От 18 лет</t>
  </si>
  <si>
    <t>Россия</t>
  </si>
  <si>
    <t>Ленинградская обл., п. Володарское</t>
  </si>
  <si>
    <t>ЧМ</t>
  </si>
  <si>
    <t>Франция</t>
  </si>
  <si>
    <t>Кур-де-Савой</t>
  </si>
  <si>
    <t>ЧУФО</t>
  </si>
  <si>
    <t>Свердловская обл., д. Булдаковка</t>
  </si>
  <si>
    <t>КР</t>
  </si>
  <si>
    <t>Крым, с. Заречное</t>
  </si>
  <si>
    <t>Республика Алтай, с. Курай</t>
  </si>
  <si>
    <t>ЧР</t>
  </si>
  <si>
    <r>
      <t>ВС</t>
    </r>
    <r>
      <rPr>
        <sz val="8"/>
        <color theme="1"/>
        <rFont val="Calibri"/>
        <family val="2"/>
        <charset val="204"/>
      </rPr>
      <t> </t>
    </r>
  </si>
  <si>
    <t>Параплан – полет на точность</t>
  </si>
  <si>
    <t>Македония</t>
  </si>
  <si>
    <t>Крушево</t>
  </si>
  <si>
    <t>Приложение № 2</t>
  </si>
  <si>
    <t>к порядку включения физкультурных мероприятий</t>
  </si>
  <si>
    <t>и спортивных мероприятий в Единый календарный план</t>
  </si>
  <si>
    <t>межрегиональных, всероссийских и международных</t>
  </si>
  <si>
    <t>физкультурных мероприятий и спортивных мероприятий</t>
  </si>
  <si>
    <t>ПРЕДЛОЖЕНИЯ</t>
  </si>
  <si>
    <t>для включения спортивных мероприятий в Единый</t>
  </si>
  <si>
    <t>календарный план межрегиональных, всероссийских и международных</t>
  </si>
  <si>
    <t>на 2021 год</t>
  </si>
  <si>
    <t>по спорту сверхлегкой авиации</t>
  </si>
  <si>
    <t>(наименование вида спорта в соответствии с Всероссийским реестром видов спорта)</t>
  </si>
  <si>
    <t xml:space="preserve"> № п/п</t>
  </si>
  <si>
    <t xml:space="preserve">Наименование спортивного мероприятия </t>
  </si>
  <si>
    <t xml:space="preserve">Спортивная дисциплина, группа спортивных  дисциплин </t>
  </si>
  <si>
    <t>Программа</t>
  </si>
  <si>
    <t>Наименования возрастных групп в соответствии с ЕВСК</t>
  </si>
  <si>
    <t xml:space="preserve">Возраст спортсменов  в соответствии с ЕВСК  </t>
  </si>
  <si>
    <t xml:space="preserve">Дата начала мероприятия, включая день приезда </t>
  </si>
  <si>
    <t xml:space="preserve">Дата окончания мероприятия, включая день отъезда </t>
  </si>
  <si>
    <t xml:space="preserve">Страна проведения </t>
  </si>
  <si>
    <t xml:space="preserve">Город (место) проведения  </t>
  </si>
  <si>
    <t xml:space="preserve">Спортивная база, центр </t>
  </si>
  <si>
    <t>Всего участников (человек)</t>
  </si>
  <si>
    <t>В том числе спортсменов</t>
  </si>
  <si>
    <t xml:space="preserve">В том числе тренеров, специалистов   </t>
  </si>
  <si>
    <t xml:space="preserve">Стоимость человек/день </t>
  </si>
  <si>
    <t xml:space="preserve">Объем  средств (тысяч рублей)  </t>
  </si>
  <si>
    <t xml:space="preserve">Объем  средств (тысяч долларов)  </t>
  </si>
  <si>
    <t xml:space="preserve">Финансирующие организации   </t>
  </si>
  <si>
    <t>спортивные мероприятия с участием мужчин, женщин</t>
  </si>
  <si>
    <t>Дельтаплан БУ - парящий полет</t>
  </si>
  <si>
    <t>муж., жен.</t>
  </si>
  <si>
    <t>Ленинградская обл., п. Голубково</t>
  </si>
  <si>
    <t>Свердловская обл., п. Белоярский</t>
  </si>
  <si>
    <t>Крым, г. Феодосия</t>
  </si>
  <si>
    <t>Крым, п. Коктебель</t>
  </si>
  <si>
    <t>Итого:</t>
  </si>
  <si>
    <t>Дельтаплан АСУ – парящий полет</t>
  </si>
  <si>
    <t>ВС</t>
  </si>
  <si>
    <t>Дельтаплан БУ – скоростное парение</t>
  </si>
  <si>
    <t>Параплан – скоростное парение</t>
  </si>
  <si>
    <t>Хакасия</t>
  </si>
  <si>
    <t xml:space="preserve">  </t>
  </si>
  <si>
    <t>Параплан - пилотаж</t>
  </si>
  <si>
    <t>Дельталет1, 2, микросамолет1, 2, автожир</t>
  </si>
  <si>
    <t>Мотопараплан-слалом, паралет1-слалом</t>
  </si>
  <si>
    <t>Ленинградская обл., п. Осьмино</t>
  </si>
  <si>
    <t>Мотопараплан, паралет1, 2</t>
  </si>
  <si>
    <t>Бразилия</t>
  </si>
  <si>
    <t>Линхарес</t>
  </si>
  <si>
    <t>Новосибирская обл., г. Бердск</t>
  </si>
  <si>
    <t>Всего:</t>
  </si>
  <si>
    <t>тыс. руб.</t>
  </si>
  <si>
    <t>Президент ОФ СЛА России</t>
  </si>
  <si>
    <t>А.С. Архиповский</t>
  </si>
  <si>
    <t>Чемпионат Пермского края паралет 1, паралет 2, автожир, дельталет 1, дельталет 2, микросамолет 1, микросамолет 2</t>
  </si>
  <si>
    <t xml:space="preserve">Пермский край </t>
  </si>
  <si>
    <t xml:space="preserve"> Пермский край</t>
  </si>
  <si>
    <t xml:space="preserve"> Пермский край </t>
  </si>
  <si>
    <t>Кубок Пермского края параплан-парящий полет</t>
  </si>
  <si>
    <t xml:space="preserve">Кубок Корчагина параплан-полет на точность </t>
  </si>
  <si>
    <t>Чемпионат Пермского края параплан-парящий полет</t>
  </si>
  <si>
    <t>04-07.01.2021</t>
  </si>
  <si>
    <t>19-24.02.2021</t>
  </si>
  <si>
    <t>Чемпионат  Пермского края , полет на точность</t>
  </si>
  <si>
    <t xml:space="preserve"> Пермский край, </t>
  </si>
  <si>
    <t>Кубок Пермского края параплан-скоростное парение</t>
  </si>
  <si>
    <t>05-09.03.2021</t>
  </si>
  <si>
    <t>30.04-11.05.2021</t>
  </si>
  <si>
    <t>04-14.06.2021</t>
  </si>
  <si>
    <t>25.06-01.07.2021</t>
  </si>
  <si>
    <t>01-05.07.2021</t>
  </si>
  <si>
    <t>КубокПермского края паралет 1, паралет 2, автожир, дельталет 1, дельталет 2, микросамолет 1, микросамолет 2</t>
  </si>
  <si>
    <t>30.06-05.07.2021</t>
  </si>
  <si>
    <t xml:space="preserve">Кубок Пермского края параплан-полет на точность </t>
  </si>
  <si>
    <t>03-06.09.2021</t>
  </si>
  <si>
    <t>17-20.12.2021</t>
  </si>
  <si>
    <t>Кубок России параплан-парящий полет</t>
  </si>
  <si>
    <t>02-11.07.2021</t>
  </si>
  <si>
    <t>Чемпионат России параплан-парящий полет</t>
  </si>
  <si>
    <t xml:space="preserve"> Крым, с. Заречное</t>
  </si>
  <si>
    <t>31.07-08.08.2021</t>
  </si>
  <si>
    <t>23-30.07.2021</t>
  </si>
  <si>
    <t>Всеросийские соревнования параплан-парящий полет</t>
  </si>
  <si>
    <t xml:space="preserve">Спорт сверхлегкой авиации Код вида: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</si>
</sst>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_-* #,##0.0_-;\-* #,##0.0_-;_-* &quot;-&quot;??_-;_-@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Arial"/>
      <family val="2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shrinkToFit="1"/>
    </xf>
    <xf numFmtId="49" fontId="4" fillId="0" borderId="2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left" vertical="center" wrapText="1"/>
    </xf>
    <xf numFmtId="164" fontId="8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left" vertical="center" wrapText="1"/>
    </xf>
    <xf numFmtId="164" fontId="6" fillId="0" borderId="4" xfId="0" applyNumberFormat="1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164" fontId="8" fillId="0" borderId="7" xfId="0" applyNumberFormat="1" applyFont="1" applyBorder="1" applyAlignment="1">
      <alignment horizontal="left" vertical="center" wrapText="1"/>
    </xf>
    <xf numFmtId="164" fontId="8" fillId="0" borderId="8" xfId="0" applyNumberFormat="1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164" fontId="6" fillId="0" borderId="6" xfId="0" applyNumberFormat="1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164" fontId="6" fillId="0" borderId="4" xfId="0" applyNumberFormat="1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top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textRotation="90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left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0" fontId="18" fillId="0" borderId="0" xfId="0" applyFont="1"/>
    <xf numFmtId="0" fontId="1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4" borderId="0" xfId="0" applyFont="1" applyFill="1" applyAlignment="1"/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2" fillId="0" borderId="0" xfId="0" applyFont="1" applyAlignment="1">
      <alignment vertical="center"/>
    </xf>
    <xf numFmtId="0" fontId="9" fillId="0" borderId="0" xfId="0" applyFont="1" applyBorder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2" fillId="0" borderId="0" xfId="0" applyFont="1"/>
    <xf numFmtId="49" fontId="19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3" xfId="0" applyBorder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9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6" fillId="0" borderId="8" xfId="0" applyFont="1" applyBorder="1" applyAlignment="1">
      <alignment horizontal="left" vertical="center" wrapText="1"/>
    </xf>
    <xf numFmtId="0" fontId="9" fillId="0" borderId="9" xfId="0" applyFont="1" applyBorder="1"/>
    <xf numFmtId="0" fontId="10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323850</xdr:colOff>
      <xdr:row>13</xdr:row>
      <xdr:rowOff>142875</xdr:rowOff>
    </xdr:from>
    <xdr:ext cx="3829050" cy="352425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38325" y="3238500"/>
          <a:ext cx="3829050" cy="35242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400">
              <a:latin typeface="Times New Roman"/>
              <a:ea typeface="Times New Roman"/>
              <a:cs typeface="Times New Roman"/>
              <a:sym typeface="Times New Roman"/>
            </a:rPr>
            <a:t>Код вида спорта по ВРВС -     1580001411Я</a:t>
          </a:r>
          <a:endParaRPr sz="1100"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lnSpc>
              <a:spcPct val="107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Calibri"/>
              <a:ea typeface="Calibri"/>
              <a:cs typeface="Calibri"/>
              <a:sym typeface="Calibri"/>
            </a:rPr>
            <a:t> 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tabSelected="1" zoomScaleNormal="100" workbookViewId="0">
      <selection activeCell="I9" sqref="I9"/>
    </sheetView>
  </sheetViews>
  <sheetFormatPr defaultColWidth="15.7109375" defaultRowHeight="15" x14ac:dyDescent="0.25"/>
  <cols>
    <col min="1" max="5" width="18.7109375" customWidth="1"/>
  </cols>
  <sheetData>
    <row r="1" spans="1:5" x14ac:dyDescent="0.25">
      <c r="D1" s="83" t="s">
        <v>9</v>
      </c>
      <c r="E1" s="84"/>
    </row>
    <row r="2" spans="1:5" x14ac:dyDescent="0.25">
      <c r="D2" s="85"/>
      <c r="E2" s="85"/>
    </row>
    <row r="3" spans="1:5" x14ac:dyDescent="0.25">
      <c r="A3" s="86" t="s">
        <v>10</v>
      </c>
      <c r="B3" s="86"/>
      <c r="C3" s="86"/>
      <c r="D3" s="86"/>
      <c r="E3" s="86"/>
    </row>
    <row r="4" spans="1:5" x14ac:dyDescent="0.25">
      <c r="A4" s="86"/>
      <c r="B4" s="86"/>
      <c r="C4" s="86"/>
      <c r="D4" s="86"/>
      <c r="E4" s="86"/>
    </row>
    <row r="5" spans="1:5" x14ac:dyDescent="0.25">
      <c r="A5" s="86"/>
      <c r="B5" s="86"/>
      <c r="C5" s="86"/>
      <c r="D5" s="86"/>
      <c r="E5" s="86"/>
    </row>
    <row r="6" spans="1:5" x14ac:dyDescent="0.25">
      <c r="A6" s="86" t="s">
        <v>0</v>
      </c>
      <c r="B6" s="86"/>
      <c r="C6" s="86"/>
      <c r="D6" s="86"/>
      <c r="E6" s="86"/>
    </row>
    <row r="7" spans="1:5" x14ac:dyDescent="0.25">
      <c r="A7" s="86"/>
      <c r="B7" s="86"/>
      <c r="C7" s="86"/>
      <c r="D7" s="86"/>
      <c r="E7" s="86"/>
    </row>
    <row r="8" spans="1:5" ht="42.75" customHeight="1" x14ac:dyDescent="0.25">
      <c r="A8" s="86"/>
      <c r="B8" s="86"/>
      <c r="C8" s="86"/>
      <c r="D8" s="86"/>
      <c r="E8" s="86"/>
    </row>
    <row r="9" spans="1:5" ht="38.25" x14ac:dyDescent="0.25">
      <c r="A9" s="1" t="s">
        <v>1</v>
      </c>
      <c r="B9" s="2" t="s">
        <v>2</v>
      </c>
      <c r="C9" s="1" t="s">
        <v>3</v>
      </c>
      <c r="D9" s="1" t="s">
        <v>4</v>
      </c>
      <c r="E9" s="1" t="s">
        <v>5</v>
      </c>
    </row>
    <row r="10" spans="1:5" x14ac:dyDescent="0.25">
      <c r="A10" s="87" t="s">
        <v>6</v>
      </c>
      <c r="B10" s="87"/>
      <c r="C10" s="87"/>
      <c r="D10" s="87"/>
      <c r="E10" s="87"/>
    </row>
    <row r="11" spans="1:5" x14ac:dyDescent="0.25">
      <c r="A11" s="87"/>
      <c r="B11" s="87"/>
      <c r="C11" s="87"/>
      <c r="D11" s="87"/>
      <c r="E11" s="87"/>
    </row>
    <row r="12" spans="1:5" x14ac:dyDescent="0.25">
      <c r="A12" s="88" t="s">
        <v>119</v>
      </c>
      <c r="B12" s="87"/>
      <c r="C12" s="87"/>
      <c r="D12" s="87"/>
      <c r="E12" s="87"/>
    </row>
    <row r="13" spans="1:5" x14ac:dyDescent="0.25">
      <c r="A13" s="87"/>
      <c r="B13" s="87"/>
      <c r="C13" s="87"/>
      <c r="D13" s="87"/>
      <c r="E13" s="87"/>
    </row>
    <row r="14" spans="1:5" ht="45" x14ac:dyDescent="0.25">
      <c r="A14" s="3">
        <v>1</v>
      </c>
      <c r="B14" s="4" t="s">
        <v>13</v>
      </c>
      <c r="C14" s="6" t="s">
        <v>97</v>
      </c>
      <c r="D14" s="5" t="s">
        <v>7</v>
      </c>
      <c r="E14" s="3" t="s">
        <v>8</v>
      </c>
    </row>
    <row r="15" spans="1:5" ht="75" x14ac:dyDescent="0.25">
      <c r="A15" s="3">
        <v>2</v>
      </c>
      <c r="B15" s="4" t="s">
        <v>15</v>
      </c>
      <c r="C15" s="6" t="s">
        <v>98</v>
      </c>
      <c r="D15" s="5" t="s">
        <v>91</v>
      </c>
      <c r="E15" s="3" t="s">
        <v>14</v>
      </c>
    </row>
    <row r="16" spans="1:5" ht="60" x14ac:dyDescent="0.25">
      <c r="A16" s="3">
        <v>3</v>
      </c>
      <c r="B16" s="4" t="s">
        <v>101</v>
      </c>
      <c r="C16" s="6" t="s">
        <v>102</v>
      </c>
      <c r="D16" s="5" t="s">
        <v>92</v>
      </c>
      <c r="E16" s="3" t="s">
        <v>14</v>
      </c>
    </row>
    <row r="17" spans="1:5" ht="60" x14ac:dyDescent="0.25">
      <c r="A17" s="3">
        <v>4</v>
      </c>
      <c r="B17" s="4" t="s">
        <v>96</v>
      </c>
      <c r="C17" s="6" t="s">
        <v>103</v>
      </c>
      <c r="D17" s="5" t="s">
        <v>92</v>
      </c>
      <c r="E17" s="3" t="s">
        <v>14</v>
      </c>
    </row>
    <row r="18" spans="1:5" ht="45" x14ac:dyDescent="0.25">
      <c r="A18" s="3">
        <v>5</v>
      </c>
      <c r="B18" s="4" t="s">
        <v>94</v>
      </c>
      <c r="C18" s="6" t="s">
        <v>104</v>
      </c>
      <c r="D18" s="5" t="s">
        <v>92</v>
      </c>
      <c r="E18" s="3" t="s">
        <v>14</v>
      </c>
    </row>
    <row r="19" spans="1:5" ht="120" x14ac:dyDescent="0.25">
      <c r="A19" s="3">
        <v>6</v>
      </c>
      <c r="B19" s="4" t="s">
        <v>90</v>
      </c>
      <c r="C19" s="6" t="s">
        <v>105</v>
      </c>
      <c r="D19" s="5" t="s">
        <v>93</v>
      </c>
      <c r="E19" s="3" t="s">
        <v>14</v>
      </c>
    </row>
    <row r="20" spans="1:5" ht="45" x14ac:dyDescent="0.25">
      <c r="A20" s="3">
        <v>7</v>
      </c>
      <c r="B20" s="4" t="s">
        <v>99</v>
      </c>
      <c r="C20" s="6" t="s">
        <v>106</v>
      </c>
      <c r="D20" s="5" t="s">
        <v>93</v>
      </c>
      <c r="E20" s="3" t="s">
        <v>14</v>
      </c>
    </row>
    <row r="21" spans="1:5" ht="120" x14ac:dyDescent="0.25">
      <c r="A21" s="3">
        <v>8</v>
      </c>
      <c r="B21" s="4" t="s">
        <v>107</v>
      </c>
      <c r="C21" s="82" t="s">
        <v>108</v>
      </c>
      <c r="D21" s="5" t="s">
        <v>93</v>
      </c>
      <c r="E21" s="3" t="s">
        <v>14</v>
      </c>
    </row>
    <row r="22" spans="1:5" ht="45" x14ac:dyDescent="0.25">
      <c r="A22" s="3">
        <v>9</v>
      </c>
      <c r="B22" s="4" t="s">
        <v>112</v>
      </c>
      <c r="C22" s="6" t="s">
        <v>113</v>
      </c>
      <c r="D22" s="5" t="s">
        <v>115</v>
      </c>
      <c r="E22" s="3" t="s">
        <v>12</v>
      </c>
    </row>
    <row r="23" spans="1:5" ht="60" x14ac:dyDescent="0.25">
      <c r="A23" s="3">
        <v>10</v>
      </c>
      <c r="B23" s="4" t="s">
        <v>118</v>
      </c>
      <c r="C23" s="6" t="s">
        <v>117</v>
      </c>
      <c r="D23" s="5" t="s">
        <v>29</v>
      </c>
      <c r="E23" s="3" t="s">
        <v>12</v>
      </c>
    </row>
    <row r="24" spans="1:5" ht="45" x14ac:dyDescent="0.25">
      <c r="A24" s="3">
        <v>11</v>
      </c>
      <c r="B24" s="4" t="s">
        <v>114</v>
      </c>
      <c r="C24" s="6" t="s">
        <v>116</v>
      </c>
      <c r="D24" s="5" t="s">
        <v>29</v>
      </c>
      <c r="E24" s="3" t="s">
        <v>12</v>
      </c>
    </row>
    <row r="25" spans="1:5" ht="45" x14ac:dyDescent="0.25">
      <c r="A25" s="3">
        <v>12</v>
      </c>
      <c r="B25" s="4" t="s">
        <v>109</v>
      </c>
      <c r="C25" s="6" t="s">
        <v>110</v>
      </c>
      <c r="D25" s="5" t="s">
        <v>92</v>
      </c>
      <c r="E25" s="3" t="s">
        <v>14</v>
      </c>
    </row>
    <row r="26" spans="1:5" ht="45" x14ac:dyDescent="0.25">
      <c r="A26" s="3">
        <v>13</v>
      </c>
      <c r="B26" s="4" t="s">
        <v>95</v>
      </c>
      <c r="C26" s="6" t="s">
        <v>111</v>
      </c>
      <c r="D26" s="5" t="s">
        <v>100</v>
      </c>
      <c r="E26" s="3" t="s">
        <v>8</v>
      </c>
    </row>
  </sheetData>
  <mergeCells count="5">
    <mergeCell ref="D1:E2"/>
    <mergeCell ref="A3:E5"/>
    <mergeCell ref="A6:E8"/>
    <mergeCell ref="A10:E11"/>
    <mergeCell ref="A12:E13"/>
  </mergeCells>
  <pageMargins left="0.7" right="0.7" top="0.75" bottom="0.75" header="0.3" footer="0.3"/>
  <pageSetup paperSize="9" scale="93" fitToHeight="0" orientation="portrait" r:id="rId1"/>
  <rowBreaks count="1" manualBreakCount="1">
    <brk id="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12"/>
  <sheetViews>
    <sheetView workbookViewId="0">
      <selection activeCell="H7" sqref="H7:I7"/>
    </sheetView>
  </sheetViews>
  <sheetFormatPr defaultRowHeight="15" x14ac:dyDescent="0.25"/>
  <sheetData>
    <row r="3" spans="2:19" ht="45" x14ac:dyDescent="0.25">
      <c r="B3" s="7"/>
      <c r="C3" s="8" t="s">
        <v>16</v>
      </c>
      <c r="D3" s="89" t="s">
        <v>17</v>
      </c>
      <c r="E3" s="9"/>
      <c r="F3" s="89" t="s">
        <v>18</v>
      </c>
      <c r="G3" s="91" t="s">
        <v>19</v>
      </c>
      <c r="H3" s="10">
        <v>44323</v>
      </c>
      <c r="I3" s="11">
        <v>44333</v>
      </c>
      <c r="J3" s="12" t="s">
        <v>20</v>
      </c>
      <c r="K3" s="7" t="s">
        <v>21</v>
      </c>
      <c r="L3" s="13"/>
      <c r="M3" s="13">
        <v>90</v>
      </c>
      <c r="N3" s="13">
        <v>80</v>
      </c>
      <c r="O3" s="13">
        <v>10</v>
      </c>
      <c r="P3" s="7"/>
      <c r="Q3" s="13"/>
      <c r="R3" s="7"/>
      <c r="S3" s="7" t="str">
        <f t="shared" ref="S3:S8" si="0">IF(Q3&gt;0,"Минспорт","Федерация")</f>
        <v>Федерация</v>
      </c>
    </row>
    <row r="4" spans="2:19" ht="22.5" x14ac:dyDescent="0.25">
      <c r="B4" s="14"/>
      <c r="C4" s="15" t="s">
        <v>22</v>
      </c>
      <c r="D4" s="90"/>
      <c r="E4" s="16"/>
      <c r="F4" s="90"/>
      <c r="G4" s="90"/>
      <c r="H4" s="17">
        <v>44339</v>
      </c>
      <c r="I4" s="18">
        <v>44352</v>
      </c>
      <c r="J4" s="19" t="s">
        <v>23</v>
      </c>
      <c r="K4" s="19" t="s">
        <v>24</v>
      </c>
      <c r="L4" s="20"/>
      <c r="M4" s="20">
        <v>8</v>
      </c>
      <c r="N4" s="20">
        <v>7</v>
      </c>
      <c r="O4" s="20">
        <v>1</v>
      </c>
      <c r="P4" s="21"/>
      <c r="Q4" s="20">
        <v>200</v>
      </c>
      <c r="R4" s="21"/>
      <c r="S4" s="21" t="str">
        <f t="shared" si="0"/>
        <v>Минспорт</v>
      </c>
    </row>
    <row r="5" spans="2:19" ht="33.75" x14ac:dyDescent="0.25">
      <c r="B5" s="14"/>
      <c r="C5" s="22" t="s">
        <v>25</v>
      </c>
      <c r="D5" s="90"/>
      <c r="E5" s="16"/>
      <c r="F5" s="90"/>
      <c r="G5" s="90"/>
      <c r="H5" s="17">
        <v>44373</v>
      </c>
      <c r="I5" s="18">
        <v>44378</v>
      </c>
      <c r="J5" s="19" t="s">
        <v>20</v>
      </c>
      <c r="K5" s="19" t="s">
        <v>26</v>
      </c>
      <c r="L5" s="20"/>
      <c r="M5" s="20">
        <v>90</v>
      </c>
      <c r="N5" s="20">
        <v>80</v>
      </c>
      <c r="O5" s="20">
        <v>10</v>
      </c>
      <c r="P5" s="21"/>
      <c r="Q5" s="20"/>
      <c r="R5" s="21"/>
      <c r="S5" s="21" t="str">
        <f t="shared" si="0"/>
        <v>Федерация</v>
      </c>
    </row>
    <row r="6" spans="2:19" ht="22.5" x14ac:dyDescent="0.25">
      <c r="B6" s="23"/>
      <c r="C6" s="24" t="s">
        <v>27</v>
      </c>
      <c r="D6" s="90"/>
      <c r="E6" s="9"/>
      <c r="F6" s="90"/>
      <c r="G6" s="90"/>
      <c r="H6" s="17">
        <v>44379</v>
      </c>
      <c r="I6" s="18">
        <v>44388</v>
      </c>
      <c r="J6" s="21" t="s">
        <v>20</v>
      </c>
      <c r="K6" s="21" t="s">
        <v>28</v>
      </c>
      <c r="L6" s="13"/>
      <c r="M6" s="13">
        <v>130</v>
      </c>
      <c r="N6" s="13">
        <v>120</v>
      </c>
      <c r="O6" s="13">
        <v>10</v>
      </c>
      <c r="P6" s="7"/>
      <c r="Q6" s="13">
        <v>100</v>
      </c>
      <c r="R6" s="7"/>
      <c r="S6" s="7" t="str">
        <f t="shared" si="0"/>
        <v>Минспорт</v>
      </c>
    </row>
    <row r="7" spans="2:19" ht="33.75" x14ac:dyDescent="0.25">
      <c r="B7" s="23"/>
      <c r="C7" s="25" t="s">
        <v>31</v>
      </c>
      <c r="D7" s="90"/>
      <c r="E7" s="9"/>
      <c r="F7" s="90"/>
      <c r="G7" s="90"/>
      <c r="H7" s="17">
        <v>44400</v>
      </c>
      <c r="I7" s="18">
        <v>44407</v>
      </c>
      <c r="J7" s="21" t="s">
        <v>20</v>
      </c>
      <c r="K7" s="7" t="s">
        <v>29</v>
      </c>
      <c r="L7" s="13"/>
      <c r="M7" s="13">
        <v>90</v>
      </c>
      <c r="N7" s="13">
        <v>80</v>
      </c>
      <c r="O7" s="13">
        <v>10</v>
      </c>
      <c r="P7" s="7"/>
      <c r="Q7" s="13"/>
      <c r="R7" s="7"/>
      <c r="S7" s="7" t="str">
        <f t="shared" si="0"/>
        <v>Федерация</v>
      </c>
    </row>
    <row r="8" spans="2:19" ht="33.75" x14ac:dyDescent="0.25">
      <c r="B8" s="23"/>
      <c r="C8" s="26" t="s">
        <v>30</v>
      </c>
      <c r="D8" s="90"/>
      <c r="E8" s="9"/>
      <c r="F8" s="90"/>
      <c r="G8" s="90"/>
      <c r="H8" s="17">
        <v>44408</v>
      </c>
      <c r="I8" s="18">
        <v>44416</v>
      </c>
      <c r="J8" s="21" t="s">
        <v>20</v>
      </c>
      <c r="K8" s="7" t="s">
        <v>29</v>
      </c>
      <c r="L8" s="13"/>
      <c r="M8" s="13">
        <v>170</v>
      </c>
      <c r="N8" s="13">
        <v>150</v>
      </c>
      <c r="O8" s="13">
        <v>20</v>
      </c>
      <c r="P8" s="7"/>
      <c r="Q8" s="13">
        <v>100</v>
      </c>
      <c r="R8" s="7"/>
      <c r="S8" s="7" t="str">
        <f t="shared" si="0"/>
        <v>Минспорт</v>
      </c>
    </row>
    <row r="10" spans="2:19" ht="45" x14ac:dyDescent="0.25">
      <c r="B10" s="7"/>
      <c r="C10" s="8" t="s">
        <v>30</v>
      </c>
      <c r="D10" s="89" t="s">
        <v>32</v>
      </c>
      <c r="E10" s="9"/>
      <c r="F10" s="89" t="s">
        <v>18</v>
      </c>
      <c r="G10" s="91" t="s">
        <v>19</v>
      </c>
      <c r="H10" s="29">
        <v>44357</v>
      </c>
      <c r="I10" s="30">
        <v>44368</v>
      </c>
      <c r="J10" s="31" t="s">
        <v>20</v>
      </c>
      <c r="K10" s="7" t="s">
        <v>21</v>
      </c>
      <c r="L10" s="13"/>
      <c r="M10" s="13">
        <v>70</v>
      </c>
      <c r="N10" s="13">
        <v>60</v>
      </c>
      <c r="O10" s="13">
        <v>10</v>
      </c>
      <c r="P10" s="7"/>
      <c r="Q10" s="13">
        <v>400</v>
      </c>
      <c r="R10" s="7"/>
      <c r="S10" s="7" t="str">
        <f t="shared" ref="S10:S12" si="1">IF(Q10&gt;0,"Минспорт","Федерация")</f>
        <v>Минспорт</v>
      </c>
    </row>
    <row r="11" spans="2:19" ht="22.5" x14ac:dyDescent="0.25">
      <c r="B11" s="7"/>
      <c r="C11" s="25" t="s">
        <v>27</v>
      </c>
      <c r="D11" s="90"/>
      <c r="E11" s="9"/>
      <c r="F11" s="90"/>
      <c r="G11" s="90"/>
      <c r="H11" s="32">
        <v>44406</v>
      </c>
      <c r="I11" s="33">
        <v>44410</v>
      </c>
      <c r="J11" s="7" t="s">
        <v>20</v>
      </c>
      <c r="K11" s="34" t="s">
        <v>11</v>
      </c>
      <c r="L11" s="13"/>
      <c r="M11" s="13">
        <v>70</v>
      </c>
      <c r="N11" s="13">
        <v>60</v>
      </c>
      <c r="O11" s="13">
        <v>10</v>
      </c>
      <c r="P11" s="7"/>
      <c r="Q11" s="13">
        <v>300</v>
      </c>
      <c r="R11" s="7"/>
      <c r="S11" s="7" t="str">
        <f t="shared" si="1"/>
        <v>Минспорт</v>
      </c>
    </row>
    <row r="12" spans="2:19" x14ac:dyDescent="0.25">
      <c r="B12" s="7"/>
      <c r="C12" s="35" t="s">
        <v>22</v>
      </c>
      <c r="D12" s="90"/>
      <c r="E12" s="9"/>
      <c r="F12" s="90"/>
      <c r="G12" s="90"/>
      <c r="H12" s="32">
        <v>44476</v>
      </c>
      <c r="I12" s="36">
        <v>44485</v>
      </c>
      <c r="J12" s="34" t="s">
        <v>33</v>
      </c>
      <c r="K12" s="34" t="s">
        <v>34</v>
      </c>
      <c r="L12" s="13"/>
      <c r="M12" s="37">
        <v>12</v>
      </c>
      <c r="N12" s="37">
        <v>10</v>
      </c>
      <c r="O12" s="37">
        <v>2</v>
      </c>
      <c r="P12" s="7"/>
      <c r="Q12" s="13">
        <v>200</v>
      </c>
      <c r="R12" s="7"/>
      <c r="S12" s="7" t="str">
        <f t="shared" si="1"/>
        <v>Минспорт</v>
      </c>
    </row>
  </sheetData>
  <mergeCells count="6">
    <mergeCell ref="D3:D8"/>
    <mergeCell ref="F3:F8"/>
    <mergeCell ref="G3:G8"/>
    <mergeCell ref="D10:D12"/>
    <mergeCell ref="F10:F12"/>
    <mergeCell ref="G10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65"/>
  <sheetViews>
    <sheetView topLeftCell="A28" workbookViewId="0">
      <selection activeCell="U48" sqref="U48"/>
    </sheetView>
  </sheetViews>
  <sheetFormatPr defaultColWidth="14.42578125" defaultRowHeight="15" x14ac:dyDescent="0.25"/>
  <cols>
    <col min="1" max="1" width="3.85546875" style="38" customWidth="1"/>
    <col min="2" max="2" width="6.85546875" style="38" customWidth="1"/>
    <col min="3" max="3" width="12" style="38" customWidth="1"/>
    <col min="4" max="4" width="4.85546875" style="38" customWidth="1"/>
    <col min="5" max="5" width="5.28515625" style="38" customWidth="1"/>
    <col min="6" max="6" width="4" style="38" customWidth="1"/>
    <col min="7" max="7" width="9.85546875" style="38" customWidth="1"/>
    <col min="8" max="8" width="8.7109375" style="38" customWidth="1"/>
    <col min="9" max="9" width="8.85546875" style="38" customWidth="1"/>
    <col min="10" max="10" width="16.42578125" style="38" customWidth="1"/>
    <col min="11" max="11" width="4.85546875" style="38" customWidth="1"/>
    <col min="12" max="14" width="7.28515625" style="38" customWidth="1"/>
    <col min="15" max="15" width="4.7109375" style="38" customWidth="1"/>
    <col min="16" max="16" width="6.42578125" style="38" customWidth="1"/>
    <col min="17" max="17" width="4.28515625" style="38" customWidth="1"/>
    <col min="18" max="26" width="8.7109375" style="38" customWidth="1"/>
    <col min="27" max="16384" width="14.42578125" style="38"/>
  </cols>
  <sheetData>
    <row r="1" spans="1:18" ht="18.75" x14ac:dyDescent="0.25">
      <c r="M1" s="39" t="s">
        <v>35</v>
      </c>
      <c r="Q1" s="40"/>
    </row>
    <row r="2" spans="1:18" ht="18.75" x14ac:dyDescent="0.25">
      <c r="M2" s="41" t="s">
        <v>36</v>
      </c>
      <c r="Q2" s="40"/>
    </row>
    <row r="3" spans="1:18" ht="18.75" x14ac:dyDescent="0.25">
      <c r="M3" s="41" t="s">
        <v>37</v>
      </c>
      <c r="Q3" s="40"/>
    </row>
    <row r="4" spans="1:18" ht="18.75" x14ac:dyDescent="0.25">
      <c r="M4" s="41" t="s">
        <v>38</v>
      </c>
      <c r="Q4" s="40"/>
    </row>
    <row r="5" spans="1:18" ht="18.75" x14ac:dyDescent="0.25">
      <c r="M5" s="41" t="s">
        <v>39</v>
      </c>
      <c r="Q5" s="40"/>
    </row>
    <row r="6" spans="1:18" ht="18.75" x14ac:dyDescent="0.25">
      <c r="O6" s="39"/>
      <c r="Q6" s="40"/>
    </row>
    <row r="7" spans="1:18" ht="18.75" x14ac:dyDescent="0.25">
      <c r="I7" s="42" t="s">
        <v>40</v>
      </c>
    </row>
    <row r="8" spans="1:18" ht="18.75" x14ac:dyDescent="0.25">
      <c r="I8" s="42" t="s">
        <v>41</v>
      </c>
    </row>
    <row r="9" spans="1:18" ht="18.75" x14ac:dyDescent="0.25">
      <c r="I9" s="42" t="s">
        <v>42</v>
      </c>
    </row>
    <row r="10" spans="1:18" ht="18.75" x14ac:dyDescent="0.25">
      <c r="I10" s="42" t="s">
        <v>39</v>
      </c>
    </row>
    <row r="11" spans="1:18" ht="18.75" x14ac:dyDescent="0.25">
      <c r="I11" s="42" t="s">
        <v>43</v>
      </c>
    </row>
    <row r="12" spans="1:18" ht="18.75" x14ac:dyDescent="0.25">
      <c r="I12" s="42" t="s">
        <v>44</v>
      </c>
    </row>
    <row r="13" spans="1:18" ht="18.75" x14ac:dyDescent="0.25">
      <c r="H13" s="43" t="s">
        <v>45</v>
      </c>
    </row>
    <row r="15" spans="1:18" ht="23.25" customHeight="1" x14ac:dyDescent="0.25">
      <c r="A15" s="43"/>
      <c r="F15" s="43"/>
    </row>
    <row r="16" spans="1:18" ht="132.75" customHeight="1" x14ac:dyDescent="0.25">
      <c r="A16" s="44" t="s">
        <v>46</v>
      </c>
      <c r="B16" s="45" t="s">
        <v>47</v>
      </c>
      <c r="C16" s="45" t="s">
        <v>48</v>
      </c>
      <c r="D16" s="45" t="s">
        <v>49</v>
      </c>
      <c r="E16" s="45" t="s">
        <v>50</v>
      </c>
      <c r="F16" s="45" t="s">
        <v>51</v>
      </c>
      <c r="G16" s="45" t="s">
        <v>52</v>
      </c>
      <c r="H16" s="45" t="s">
        <v>53</v>
      </c>
      <c r="I16" s="45" t="s">
        <v>54</v>
      </c>
      <c r="J16" s="45" t="s">
        <v>55</v>
      </c>
      <c r="K16" s="45" t="s">
        <v>56</v>
      </c>
      <c r="L16" s="45" t="s">
        <v>57</v>
      </c>
      <c r="M16" s="45" t="s">
        <v>58</v>
      </c>
      <c r="N16" s="45" t="s">
        <v>59</v>
      </c>
      <c r="O16" s="45" t="s">
        <v>60</v>
      </c>
      <c r="P16" s="45" t="s">
        <v>61</v>
      </c>
      <c r="Q16" s="45" t="s">
        <v>62</v>
      </c>
      <c r="R16" s="45" t="s">
        <v>63</v>
      </c>
    </row>
    <row r="17" spans="1:18" ht="15.75" customHeight="1" x14ac:dyDescent="0.25">
      <c r="A17" s="44">
        <v>1</v>
      </c>
      <c r="B17" s="44">
        <v>2</v>
      </c>
      <c r="C17" s="44">
        <v>3</v>
      </c>
      <c r="D17" s="44">
        <v>4</v>
      </c>
      <c r="E17" s="44">
        <v>5</v>
      </c>
      <c r="F17" s="44">
        <v>6</v>
      </c>
      <c r="G17" s="44">
        <v>7</v>
      </c>
      <c r="H17" s="44">
        <v>8</v>
      </c>
      <c r="I17" s="44">
        <v>9</v>
      </c>
      <c r="J17" s="44">
        <v>10</v>
      </c>
      <c r="K17" s="44">
        <v>11</v>
      </c>
      <c r="L17" s="44">
        <v>12</v>
      </c>
      <c r="M17" s="44">
        <v>13</v>
      </c>
      <c r="N17" s="44">
        <v>14</v>
      </c>
      <c r="O17" s="44">
        <v>15</v>
      </c>
      <c r="P17" s="44">
        <v>16</v>
      </c>
      <c r="Q17" s="44">
        <v>17</v>
      </c>
      <c r="R17" s="44">
        <v>18</v>
      </c>
    </row>
    <row r="18" spans="1:18" ht="15.75" customHeight="1" x14ac:dyDescent="0.25">
      <c r="A18" s="43" t="s">
        <v>64</v>
      </c>
    </row>
    <row r="19" spans="1:18" ht="24" customHeight="1" x14ac:dyDescent="0.25">
      <c r="A19" s="23">
        <v>1</v>
      </c>
      <c r="B19" s="24" t="s">
        <v>31</v>
      </c>
      <c r="C19" s="98" t="s">
        <v>65</v>
      </c>
      <c r="D19" s="28"/>
      <c r="E19" s="99" t="s">
        <v>66</v>
      </c>
      <c r="F19" s="98" t="s">
        <v>19</v>
      </c>
      <c r="G19" s="46">
        <v>44352</v>
      </c>
      <c r="H19" s="47">
        <v>44366</v>
      </c>
      <c r="I19" s="7" t="s">
        <v>20</v>
      </c>
      <c r="J19" s="7" t="s">
        <v>67</v>
      </c>
      <c r="K19" s="13"/>
      <c r="L19" s="13">
        <v>70</v>
      </c>
      <c r="M19" s="13">
        <v>60</v>
      </c>
      <c r="N19" s="13">
        <v>10</v>
      </c>
      <c r="O19" s="7"/>
      <c r="P19" s="13"/>
      <c r="Q19" s="7"/>
      <c r="R19" s="7" t="str">
        <f t="shared" ref="R19:R24" si="0">IF(P19&gt;0,"Минспорт","Федерация")</f>
        <v>Федерация</v>
      </c>
    </row>
    <row r="20" spans="1:18" ht="24" customHeight="1" x14ac:dyDescent="0.25">
      <c r="A20" s="23">
        <f t="shared" ref="A20:A24" si="1">A19+1</f>
        <v>2</v>
      </c>
      <c r="B20" s="48" t="s">
        <v>25</v>
      </c>
      <c r="C20" s="98"/>
      <c r="D20" s="28"/>
      <c r="E20" s="99"/>
      <c r="F20" s="98"/>
      <c r="G20" s="46">
        <v>44371</v>
      </c>
      <c r="H20" s="47">
        <v>44378</v>
      </c>
      <c r="I20" s="7" t="s">
        <v>20</v>
      </c>
      <c r="J20" s="34" t="s">
        <v>68</v>
      </c>
      <c r="K20" s="13"/>
      <c r="L20" s="13">
        <v>70</v>
      </c>
      <c r="M20" s="13">
        <v>60</v>
      </c>
      <c r="N20" s="13">
        <v>10</v>
      </c>
      <c r="O20" s="7"/>
      <c r="P20" s="13"/>
      <c r="Q20" s="7"/>
      <c r="R20" s="7" t="str">
        <f t="shared" si="0"/>
        <v>Федерация</v>
      </c>
    </row>
    <row r="21" spans="1:18" ht="24" customHeight="1" x14ac:dyDescent="0.25">
      <c r="A21" s="23">
        <f t="shared" si="1"/>
        <v>3</v>
      </c>
      <c r="B21" s="35" t="s">
        <v>27</v>
      </c>
      <c r="C21" s="98"/>
      <c r="D21" s="28"/>
      <c r="E21" s="99"/>
      <c r="F21" s="98"/>
      <c r="G21" s="49">
        <v>44387</v>
      </c>
      <c r="H21" s="50">
        <v>44395</v>
      </c>
      <c r="I21" s="34" t="s">
        <v>20</v>
      </c>
      <c r="J21" s="34" t="s">
        <v>29</v>
      </c>
      <c r="K21" s="13"/>
      <c r="L21" s="13">
        <v>70</v>
      </c>
      <c r="M21" s="13">
        <v>60</v>
      </c>
      <c r="N21" s="13">
        <v>10</v>
      </c>
      <c r="O21" s="7"/>
      <c r="P21" s="13">
        <v>300</v>
      </c>
      <c r="Q21" s="7"/>
      <c r="R21" s="7" t="str">
        <f t="shared" si="0"/>
        <v>Минспорт</v>
      </c>
    </row>
    <row r="22" spans="1:18" ht="15.75" customHeight="1" x14ac:dyDescent="0.25">
      <c r="A22" s="23">
        <f t="shared" si="1"/>
        <v>4</v>
      </c>
      <c r="B22" s="35" t="s">
        <v>22</v>
      </c>
      <c r="C22" s="98"/>
      <c r="D22" s="28"/>
      <c r="E22" s="99"/>
      <c r="F22" s="98"/>
      <c r="G22" s="49">
        <v>44396</v>
      </c>
      <c r="H22" s="50">
        <v>44408</v>
      </c>
      <c r="I22" s="34" t="s">
        <v>33</v>
      </c>
      <c r="J22" s="34" t="s">
        <v>34</v>
      </c>
      <c r="K22" s="13"/>
      <c r="L22" s="13">
        <v>6</v>
      </c>
      <c r="M22" s="13">
        <v>4</v>
      </c>
      <c r="N22" s="13">
        <v>2</v>
      </c>
      <c r="O22" s="7"/>
      <c r="P22" s="13">
        <v>200</v>
      </c>
      <c r="Q22" s="7"/>
      <c r="R22" s="7" t="str">
        <f t="shared" si="0"/>
        <v>Минспорт</v>
      </c>
    </row>
    <row r="23" spans="1:18" ht="15.75" customHeight="1" x14ac:dyDescent="0.25">
      <c r="A23" s="23">
        <f t="shared" si="1"/>
        <v>5</v>
      </c>
      <c r="B23" s="25" t="s">
        <v>30</v>
      </c>
      <c r="C23" s="98"/>
      <c r="D23" s="9"/>
      <c r="E23" s="99"/>
      <c r="F23" s="98"/>
      <c r="G23" s="49">
        <v>44412</v>
      </c>
      <c r="H23" s="50">
        <v>44423</v>
      </c>
      <c r="I23" s="7" t="s">
        <v>20</v>
      </c>
      <c r="J23" s="7" t="s">
        <v>69</v>
      </c>
      <c r="K23" s="13"/>
      <c r="L23" s="13">
        <v>70</v>
      </c>
      <c r="M23" s="13">
        <v>60</v>
      </c>
      <c r="N23" s="13">
        <v>10</v>
      </c>
      <c r="O23" s="13"/>
      <c r="P23" s="13">
        <v>400</v>
      </c>
      <c r="Q23" s="7"/>
      <c r="R23" s="7" t="str">
        <f t="shared" si="0"/>
        <v>Минспорт</v>
      </c>
    </row>
    <row r="24" spans="1:18" ht="15.75" customHeight="1" x14ac:dyDescent="0.25">
      <c r="A24" s="23">
        <f t="shared" si="1"/>
        <v>6</v>
      </c>
      <c r="B24" s="8" t="s">
        <v>16</v>
      </c>
      <c r="C24" s="98"/>
      <c r="D24" s="51"/>
      <c r="E24" s="99"/>
      <c r="F24" s="98"/>
      <c r="G24" s="52">
        <v>44443</v>
      </c>
      <c r="H24" s="53">
        <v>44451</v>
      </c>
      <c r="I24" s="23" t="s">
        <v>20</v>
      </c>
      <c r="J24" s="34" t="s">
        <v>70</v>
      </c>
      <c r="K24" s="13"/>
      <c r="L24" s="37">
        <v>70</v>
      </c>
      <c r="M24" s="37">
        <v>60</v>
      </c>
      <c r="N24" s="37">
        <v>10</v>
      </c>
      <c r="O24" s="13"/>
      <c r="P24" s="37"/>
      <c r="Q24" s="7"/>
      <c r="R24" s="7" t="str">
        <f t="shared" si="0"/>
        <v>Федерация</v>
      </c>
    </row>
    <row r="25" spans="1:18" ht="5.25" customHeight="1" x14ac:dyDescent="0.25">
      <c r="A25" s="54"/>
    </row>
    <row r="26" spans="1:18" ht="15.75" customHeight="1" x14ac:dyDescent="0.3">
      <c r="N26" s="55" t="s">
        <v>71</v>
      </c>
      <c r="O26" s="56"/>
      <c r="P26" s="57">
        <f>SUM(P19:P24)</f>
        <v>900</v>
      </c>
    </row>
    <row r="27" spans="1:18" ht="15.75" customHeight="1" x14ac:dyDescent="0.25">
      <c r="P27" s="58"/>
    </row>
    <row r="28" spans="1:18" s="59" customFormat="1" ht="18" customHeight="1" x14ac:dyDescent="0.25">
      <c r="A28" s="14">
        <f>A24+1</f>
        <v>7</v>
      </c>
      <c r="B28" s="19" t="s">
        <v>27</v>
      </c>
      <c r="C28" s="100" t="s">
        <v>72</v>
      </c>
      <c r="D28" s="21"/>
      <c r="E28" s="102" t="s">
        <v>66</v>
      </c>
      <c r="F28" s="97" t="s">
        <v>19</v>
      </c>
      <c r="G28" s="50">
        <v>44387</v>
      </c>
      <c r="H28" s="50">
        <v>44395</v>
      </c>
      <c r="I28" s="19" t="s">
        <v>20</v>
      </c>
      <c r="J28" s="7" t="s">
        <v>69</v>
      </c>
      <c r="K28" s="20"/>
      <c r="L28" s="20">
        <v>35</v>
      </c>
      <c r="M28" s="20">
        <v>30</v>
      </c>
      <c r="N28" s="20">
        <v>1</v>
      </c>
      <c r="O28" s="21"/>
      <c r="P28" s="20">
        <v>200</v>
      </c>
      <c r="Q28" s="21"/>
      <c r="R28" s="21" t="str">
        <f>IF(P28&gt;0,"Минспорт","Федерация")</f>
        <v>Минспорт</v>
      </c>
    </row>
    <row r="29" spans="1:18" s="59" customFormat="1" ht="18" customHeight="1" x14ac:dyDescent="0.25">
      <c r="A29" s="14">
        <f>A28+1</f>
        <v>8</v>
      </c>
      <c r="B29" s="19" t="s">
        <v>30</v>
      </c>
      <c r="C29" s="101"/>
      <c r="D29" s="21"/>
      <c r="E29" s="103"/>
      <c r="F29" s="95"/>
      <c r="G29" s="50">
        <v>44412</v>
      </c>
      <c r="H29" s="50">
        <v>44423</v>
      </c>
      <c r="I29" s="19" t="s">
        <v>20</v>
      </c>
      <c r="J29" s="7" t="s">
        <v>69</v>
      </c>
      <c r="K29" s="20"/>
      <c r="L29" s="20">
        <v>35</v>
      </c>
      <c r="M29" s="20">
        <v>30</v>
      </c>
      <c r="N29" s="20">
        <v>1</v>
      </c>
      <c r="O29" s="21"/>
      <c r="P29" s="20">
        <v>200</v>
      </c>
      <c r="Q29" s="21"/>
      <c r="R29" s="21" t="str">
        <f>IF(P29&gt;0,"Минспорт","Федерация")</f>
        <v>Минспорт</v>
      </c>
    </row>
    <row r="30" spans="1:18" s="64" customFormat="1" ht="6" customHeight="1" x14ac:dyDescent="0.25">
      <c r="A30" s="60"/>
      <c r="B30" s="61"/>
      <c r="C30" s="61"/>
      <c r="D30" s="61"/>
      <c r="E30" s="61"/>
      <c r="F30" s="62"/>
      <c r="G30" s="63"/>
      <c r="H30" s="63"/>
      <c r="I30" s="61"/>
      <c r="J30" s="61"/>
      <c r="K30" s="62"/>
      <c r="L30" s="62"/>
      <c r="M30" s="62"/>
      <c r="N30" s="62"/>
      <c r="O30" s="61"/>
      <c r="P30" s="62"/>
      <c r="Q30" s="61"/>
      <c r="R30" s="61"/>
    </row>
    <row r="31" spans="1:18" s="64" customFormat="1" ht="19.5" customHeight="1" x14ac:dyDescent="0.3">
      <c r="A31" s="60"/>
      <c r="B31" s="61"/>
      <c r="C31" s="61"/>
      <c r="D31" s="61"/>
      <c r="E31" s="61"/>
      <c r="F31" s="62"/>
      <c r="G31" s="63"/>
      <c r="H31" s="63"/>
      <c r="I31" s="61"/>
      <c r="J31" s="61"/>
      <c r="K31" s="62"/>
      <c r="L31" s="62"/>
      <c r="M31" s="62"/>
      <c r="N31" s="55" t="s">
        <v>71</v>
      </c>
      <c r="O31" s="56"/>
      <c r="P31" s="57">
        <f>SUM(P28:P29)</f>
        <v>400</v>
      </c>
      <c r="Q31" s="61"/>
      <c r="R31" s="61"/>
    </row>
    <row r="32" spans="1:18" ht="6.75" customHeight="1" x14ac:dyDescent="0.25">
      <c r="A32" s="65"/>
    </row>
    <row r="33" spans="1:18" ht="18.75" customHeight="1" x14ac:dyDescent="0.25">
      <c r="A33" s="65"/>
    </row>
    <row r="34" spans="1:18" s="59" customFormat="1" ht="38.25" customHeight="1" x14ac:dyDescent="0.25">
      <c r="A34" s="14">
        <f>A29+1</f>
        <v>9</v>
      </c>
      <c r="B34" s="19" t="s">
        <v>73</v>
      </c>
      <c r="C34" s="19" t="s">
        <v>74</v>
      </c>
      <c r="D34" s="21"/>
      <c r="E34" s="22" t="s">
        <v>66</v>
      </c>
      <c r="F34" s="27" t="s">
        <v>19</v>
      </c>
      <c r="G34" s="49">
        <v>44197</v>
      </c>
      <c r="H34" s="50">
        <v>44203</v>
      </c>
      <c r="I34" s="19" t="s">
        <v>20</v>
      </c>
      <c r="J34" s="21" t="s">
        <v>69</v>
      </c>
      <c r="K34" s="20"/>
      <c r="L34" s="20">
        <v>35</v>
      </c>
      <c r="M34" s="20">
        <v>30</v>
      </c>
      <c r="N34" s="20">
        <v>1</v>
      </c>
      <c r="O34" s="21"/>
      <c r="P34" s="20">
        <v>200</v>
      </c>
      <c r="Q34" s="21"/>
      <c r="R34" s="21" t="str">
        <f>IF(P34&gt;0,"Минспорт","Федерация")</f>
        <v>Минспорт</v>
      </c>
    </row>
    <row r="35" spans="1:18" s="64" customFormat="1" ht="6" customHeight="1" x14ac:dyDescent="0.25">
      <c r="A35" s="60"/>
      <c r="B35" s="61"/>
      <c r="C35" s="61"/>
      <c r="D35" s="61"/>
      <c r="E35" s="61"/>
      <c r="F35" s="66"/>
      <c r="G35" s="63"/>
      <c r="H35" s="63"/>
      <c r="I35" s="61"/>
      <c r="J35" s="61"/>
      <c r="K35" s="62"/>
      <c r="L35" s="62"/>
      <c r="M35" s="62"/>
      <c r="N35" s="62"/>
      <c r="O35" s="61"/>
      <c r="P35" s="62"/>
      <c r="Q35" s="61"/>
      <c r="R35" s="61"/>
    </row>
    <row r="36" spans="1:18" s="64" customFormat="1" ht="19.5" customHeight="1" x14ac:dyDescent="0.3">
      <c r="A36" s="60"/>
      <c r="B36" s="61"/>
      <c r="C36" s="61"/>
      <c r="D36" s="61"/>
      <c r="E36" s="61"/>
      <c r="F36" s="62"/>
      <c r="G36" s="63"/>
      <c r="H36" s="63"/>
      <c r="I36" s="61"/>
      <c r="J36" s="61"/>
      <c r="K36" s="62"/>
      <c r="L36" s="62"/>
      <c r="M36" s="62"/>
      <c r="N36" s="55" t="s">
        <v>71</v>
      </c>
      <c r="O36" s="56"/>
      <c r="P36" s="57">
        <f>SUM(P34)</f>
        <v>200</v>
      </c>
      <c r="Q36" s="61"/>
      <c r="R36" s="61"/>
    </row>
    <row r="37" spans="1:18" ht="15.75" customHeight="1" x14ac:dyDescent="0.25">
      <c r="A37" s="57"/>
    </row>
    <row r="38" spans="1:18" s="59" customFormat="1" ht="20.25" customHeight="1" x14ac:dyDescent="0.25">
      <c r="A38" s="14">
        <f>A34+1</f>
        <v>10</v>
      </c>
      <c r="B38" s="21" t="s">
        <v>30</v>
      </c>
      <c r="C38" s="94" t="s">
        <v>75</v>
      </c>
      <c r="D38" s="21"/>
      <c r="E38" s="96" t="s">
        <v>66</v>
      </c>
      <c r="F38" s="97" t="s">
        <v>19</v>
      </c>
      <c r="G38" s="18">
        <v>44288</v>
      </c>
      <c r="H38" s="18">
        <v>44296</v>
      </c>
      <c r="I38" s="21" t="s">
        <v>20</v>
      </c>
      <c r="J38" s="19" t="s">
        <v>11</v>
      </c>
      <c r="K38" s="20"/>
      <c r="L38" s="20">
        <v>70</v>
      </c>
      <c r="M38" s="20">
        <v>60</v>
      </c>
      <c r="N38" s="20">
        <v>10</v>
      </c>
      <c r="O38" s="21"/>
      <c r="P38" s="20">
        <v>200</v>
      </c>
      <c r="Q38" s="21"/>
      <c r="R38" s="21" t="str">
        <f t="shared" ref="R38:R39" si="2">IF(P38&gt;0,"Минспорт","Федерация")</f>
        <v>Минспорт</v>
      </c>
    </row>
    <row r="39" spans="1:18" ht="20.25" customHeight="1" x14ac:dyDescent="0.25">
      <c r="A39" s="23">
        <f>A38+1</f>
        <v>11</v>
      </c>
      <c r="B39" s="7" t="s">
        <v>27</v>
      </c>
      <c r="C39" s="95"/>
      <c r="D39" s="7"/>
      <c r="E39" s="95"/>
      <c r="F39" s="95"/>
      <c r="G39" s="18">
        <v>44366</v>
      </c>
      <c r="H39" s="18">
        <v>44374</v>
      </c>
      <c r="I39" s="21" t="s">
        <v>20</v>
      </c>
      <c r="J39" s="19" t="s">
        <v>76</v>
      </c>
      <c r="K39" s="20"/>
      <c r="L39" s="20">
        <v>70</v>
      </c>
      <c r="M39" s="20">
        <v>60</v>
      </c>
      <c r="N39" s="20">
        <v>10</v>
      </c>
      <c r="O39" s="21"/>
      <c r="P39" s="20">
        <v>200</v>
      </c>
      <c r="Q39" s="21"/>
      <c r="R39" s="21" t="str">
        <f t="shared" si="2"/>
        <v>Минспорт</v>
      </c>
    </row>
    <row r="40" spans="1:18" ht="6.75" customHeight="1" x14ac:dyDescent="0.25">
      <c r="A40" s="67"/>
      <c r="B40" s="67"/>
      <c r="C40" s="67"/>
      <c r="D40" s="67"/>
      <c r="E40" s="67"/>
      <c r="F40" s="68"/>
      <c r="G40" s="69"/>
      <c r="H40" s="69"/>
      <c r="I40" s="67"/>
      <c r="J40" s="67"/>
      <c r="K40" s="68"/>
      <c r="L40" s="68"/>
      <c r="M40" s="68"/>
      <c r="N40" s="68"/>
      <c r="O40" s="67"/>
      <c r="P40" s="68"/>
      <c r="Q40" s="67"/>
      <c r="R40" s="67"/>
    </row>
    <row r="41" spans="1:18" ht="15.75" customHeight="1" x14ac:dyDescent="0.3">
      <c r="N41" s="55" t="s">
        <v>71</v>
      </c>
      <c r="O41" s="56"/>
      <c r="P41" s="57">
        <f>SUM(P38:P39)</f>
        <v>400</v>
      </c>
    </row>
    <row r="42" spans="1:18" ht="15.75" customHeight="1" x14ac:dyDescent="0.25">
      <c r="A42" s="57"/>
    </row>
    <row r="43" spans="1:18" ht="22.5" customHeight="1" x14ac:dyDescent="0.25">
      <c r="A43" s="7">
        <f>A39+1</f>
        <v>12</v>
      </c>
      <c r="B43" s="8" t="s">
        <v>16</v>
      </c>
      <c r="C43" s="89" t="s">
        <v>17</v>
      </c>
      <c r="D43" s="9"/>
      <c r="E43" s="89" t="s">
        <v>18</v>
      </c>
      <c r="F43" s="91" t="s">
        <v>19</v>
      </c>
      <c r="G43" s="10">
        <v>44323</v>
      </c>
      <c r="H43" s="11">
        <v>44333</v>
      </c>
      <c r="I43" s="12" t="s">
        <v>20</v>
      </c>
      <c r="J43" s="7" t="s">
        <v>21</v>
      </c>
      <c r="K43" s="13"/>
      <c r="L43" s="13">
        <v>90</v>
      </c>
      <c r="M43" s="13">
        <v>80</v>
      </c>
      <c r="N43" s="13">
        <v>10</v>
      </c>
      <c r="O43" s="7"/>
      <c r="P43" s="13"/>
      <c r="Q43" s="7"/>
      <c r="R43" s="7" t="str">
        <f t="shared" ref="R43:R48" si="3">IF(P43&gt;0,"Минспорт","Федерация")</f>
        <v>Федерация</v>
      </c>
    </row>
    <row r="44" spans="1:18" s="59" customFormat="1" ht="15.75" customHeight="1" x14ac:dyDescent="0.25">
      <c r="A44" s="14">
        <f t="shared" ref="A44:A48" si="4">A43+1</f>
        <v>13</v>
      </c>
      <c r="B44" s="15" t="s">
        <v>22</v>
      </c>
      <c r="C44" s="90"/>
      <c r="D44" s="16"/>
      <c r="E44" s="90"/>
      <c r="F44" s="90"/>
      <c r="G44" s="17">
        <v>44339</v>
      </c>
      <c r="H44" s="18">
        <v>44352</v>
      </c>
      <c r="I44" s="19" t="s">
        <v>23</v>
      </c>
      <c r="J44" s="19" t="s">
        <v>24</v>
      </c>
      <c r="K44" s="20"/>
      <c r="L44" s="20">
        <v>8</v>
      </c>
      <c r="M44" s="20">
        <v>7</v>
      </c>
      <c r="N44" s="20">
        <v>1</v>
      </c>
      <c r="O44" s="21"/>
      <c r="P44" s="20">
        <v>200</v>
      </c>
      <c r="Q44" s="21"/>
      <c r="R44" s="21" t="str">
        <f t="shared" si="3"/>
        <v>Минспорт</v>
      </c>
    </row>
    <row r="45" spans="1:18" s="59" customFormat="1" ht="21.75" customHeight="1" x14ac:dyDescent="0.25">
      <c r="A45" s="14">
        <f t="shared" si="4"/>
        <v>14</v>
      </c>
      <c r="B45" s="22" t="s">
        <v>25</v>
      </c>
      <c r="C45" s="90"/>
      <c r="D45" s="16"/>
      <c r="E45" s="90"/>
      <c r="F45" s="90"/>
      <c r="G45" s="17">
        <v>44373</v>
      </c>
      <c r="H45" s="18">
        <v>44378</v>
      </c>
      <c r="I45" s="19" t="s">
        <v>20</v>
      </c>
      <c r="J45" s="19" t="s">
        <v>26</v>
      </c>
      <c r="K45" s="20"/>
      <c r="L45" s="20">
        <v>90</v>
      </c>
      <c r="M45" s="20">
        <v>80</v>
      </c>
      <c r="N45" s="20">
        <v>10</v>
      </c>
      <c r="O45" s="21"/>
      <c r="P45" s="20"/>
      <c r="Q45" s="21"/>
      <c r="R45" s="21" t="str">
        <f t="shared" si="3"/>
        <v>Федерация</v>
      </c>
    </row>
    <row r="46" spans="1:18" ht="15.75" customHeight="1" x14ac:dyDescent="0.25">
      <c r="A46" s="23">
        <f>A45+1</f>
        <v>15</v>
      </c>
      <c r="B46" s="24" t="s">
        <v>27</v>
      </c>
      <c r="C46" s="90"/>
      <c r="D46" s="9"/>
      <c r="E46" s="90"/>
      <c r="F46" s="90"/>
      <c r="G46" s="17">
        <v>44379</v>
      </c>
      <c r="H46" s="18">
        <v>44388</v>
      </c>
      <c r="I46" s="21" t="s">
        <v>20</v>
      </c>
      <c r="J46" s="21" t="s">
        <v>28</v>
      </c>
      <c r="K46" s="13"/>
      <c r="L46" s="13">
        <v>130</v>
      </c>
      <c r="M46" s="13">
        <v>120</v>
      </c>
      <c r="N46" s="13">
        <v>10</v>
      </c>
      <c r="O46" s="7"/>
      <c r="P46" s="13">
        <v>100</v>
      </c>
      <c r="Q46" s="7"/>
      <c r="R46" s="7" t="str">
        <f t="shared" si="3"/>
        <v>Минспорт</v>
      </c>
    </row>
    <row r="47" spans="1:18" ht="24.75" customHeight="1" x14ac:dyDescent="0.25">
      <c r="A47" s="23">
        <f>A46+1</f>
        <v>16</v>
      </c>
      <c r="B47" s="25" t="s">
        <v>31</v>
      </c>
      <c r="C47" s="90"/>
      <c r="D47" s="9"/>
      <c r="E47" s="90"/>
      <c r="F47" s="90"/>
      <c r="G47" s="17">
        <v>44400</v>
      </c>
      <c r="H47" s="18">
        <v>44407</v>
      </c>
      <c r="I47" s="21" t="s">
        <v>20</v>
      </c>
      <c r="J47" s="7" t="s">
        <v>29</v>
      </c>
      <c r="K47" s="13"/>
      <c r="L47" s="13">
        <v>90</v>
      </c>
      <c r="M47" s="13">
        <v>80</v>
      </c>
      <c r="N47" s="13">
        <v>10</v>
      </c>
      <c r="O47" s="7"/>
      <c r="P47" s="13"/>
      <c r="Q47" s="7"/>
      <c r="R47" s="7" t="str">
        <f t="shared" si="3"/>
        <v>Федерация</v>
      </c>
    </row>
    <row r="48" spans="1:18" ht="24.75" customHeight="1" x14ac:dyDescent="0.25">
      <c r="A48" s="23">
        <f t="shared" si="4"/>
        <v>17</v>
      </c>
      <c r="B48" s="26" t="s">
        <v>30</v>
      </c>
      <c r="C48" s="90"/>
      <c r="D48" s="9"/>
      <c r="E48" s="90"/>
      <c r="F48" s="90"/>
      <c r="G48" s="17">
        <v>44408</v>
      </c>
      <c r="H48" s="18">
        <v>44416</v>
      </c>
      <c r="I48" s="21" t="s">
        <v>20</v>
      </c>
      <c r="J48" s="7" t="s">
        <v>29</v>
      </c>
      <c r="K48" s="13"/>
      <c r="L48" s="13">
        <v>170</v>
      </c>
      <c r="M48" s="13">
        <v>150</v>
      </c>
      <c r="N48" s="13">
        <v>20</v>
      </c>
      <c r="O48" s="7"/>
      <c r="P48" s="13">
        <v>100</v>
      </c>
      <c r="Q48" s="7"/>
      <c r="R48" s="7" t="str">
        <f t="shared" si="3"/>
        <v>Минспорт</v>
      </c>
    </row>
    <row r="49" spans="1:18" ht="7.5" customHeight="1" x14ac:dyDescent="0.25">
      <c r="A49" s="65"/>
    </row>
    <row r="50" spans="1:18" ht="15.75" customHeight="1" x14ac:dyDescent="0.3">
      <c r="N50" s="55" t="s">
        <v>71</v>
      </c>
      <c r="O50" s="56"/>
      <c r="P50" s="57">
        <f>SUM(P43:P48)</f>
        <v>400</v>
      </c>
    </row>
    <row r="51" spans="1:18" ht="15.75" customHeight="1" x14ac:dyDescent="0.25">
      <c r="A51" s="57" t="s">
        <v>77</v>
      </c>
    </row>
    <row r="52" spans="1:18" ht="24" customHeight="1" x14ac:dyDescent="0.25">
      <c r="A52" s="7">
        <f>A48+1</f>
        <v>18</v>
      </c>
      <c r="B52" s="8" t="s">
        <v>30</v>
      </c>
      <c r="C52" s="89" t="s">
        <v>32</v>
      </c>
      <c r="D52" s="9"/>
      <c r="E52" s="89" t="s">
        <v>18</v>
      </c>
      <c r="F52" s="91" t="s">
        <v>19</v>
      </c>
      <c r="G52" s="29">
        <v>44357</v>
      </c>
      <c r="H52" s="30">
        <v>44368</v>
      </c>
      <c r="I52" s="31" t="s">
        <v>20</v>
      </c>
      <c r="J52" s="7" t="s">
        <v>21</v>
      </c>
      <c r="K52" s="13"/>
      <c r="L52" s="13">
        <v>70</v>
      </c>
      <c r="M52" s="13">
        <v>60</v>
      </c>
      <c r="N52" s="13">
        <v>10</v>
      </c>
      <c r="O52" s="7"/>
      <c r="P52" s="13">
        <v>400</v>
      </c>
      <c r="Q52" s="7"/>
      <c r="R52" s="7" t="str">
        <f t="shared" ref="R52:R54" si="5">IF(P52&gt;0,"Минспорт","Федерация")</f>
        <v>Минспорт</v>
      </c>
    </row>
    <row r="53" spans="1:18" ht="15.75" customHeight="1" x14ac:dyDescent="0.25">
      <c r="A53" s="7">
        <f>A52+1</f>
        <v>19</v>
      </c>
      <c r="B53" s="25" t="s">
        <v>27</v>
      </c>
      <c r="C53" s="90"/>
      <c r="D53" s="9"/>
      <c r="E53" s="90"/>
      <c r="F53" s="90"/>
      <c r="G53" s="32">
        <v>44406</v>
      </c>
      <c r="H53" s="33">
        <v>44410</v>
      </c>
      <c r="I53" s="7" t="s">
        <v>20</v>
      </c>
      <c r="J53" s="34" t="s">
        <v>11</v>
      </c>
      <c r="K53" s="13"/>
      <c r="L53" s="13">
        <v>70</v>
      </c>
      <c r="M53" s="13">
        <v>60</v>
      </c>
      <c r="N53" s="13">
        <v>10</v>
      </c>
      <c r="O53" s="7"/>
      <c r="P53" s="13">
        <v>300</v>
      </c>
      <c r="Q53" s="7"/>
      <c r="R53" s="7" t="str">
        <f t="shared" si="5"/>
        <v>Минспорт</v>
      </c>
    </row>
    <row r="54" spans="1:18" ht="15.75" customHeight="1" x14ac:dyDescent="0.25">
      <c r="A54" s="7">
        <f t="shared" ref="A54" si="6">A53+1</f>
        <v>20</v>
      </c>
      <c r="B54" s="35" t="s">
        <v>22</v>
      </c>
      <c r="C54" s="90"/>
      <c r="D54" s="9"/>
      <c r="E54" s="90"/>
      <c r="F54" s="90"/>
      <c r="G54" s="32">
        <v>44476</v>
      </c>
      <c r="H54" s="36">
        <v>44485</v>
      </c>
      <c r="I54" s="34" t="s">
        <v>33</v>
      </c>
      <c r="J54" s="34" t="s">
        <v>34</v>
      </c>
      <c r="K54" s="13"/>
      <c r="L54" s="37">
        <v>12</v>
      </c>
      <c r="M54" s="37">
        <v>10</v>
      </c>
      <c r="N54" s="37">
        <v>2</v>
      </c>
      <c r="O54" s="7"/>
      <c r="P54" s="13">
        <v>200</v>
      </c>
      <c r="Q54" s="7"/>
      <c r="R54" s="7" t="str">
        <f t="shared" si="5"/>
        <v>Минспорт</v>
      </c>
    </row>
    <row r="55" spans="1:18" ht="6.75" customHeight="1" x14ac:dyDescent="0.25">
      <c r="A55" s="67"/>
      <c r="B55" s="67"/>
      <c r="C55" s="67"/>
      <c r="D55" s="67"/>
      <c r="E55" s="67"/>
      <c r="F55" s="68"/>
      <c r="G55" s="69"/>
      <c r="H55" s="69"/>
      <c r="I55" s="67"/>
      <c r="J55" s="67"/>
      <c r="K55" s="68"/>
      <c r="L55" s="68"/>
      <c r="M55" s="68"/>
      <c r="N55" s="68"/>
      <c r="O55" s="67"/>
      <c r="P55" s="68"/>
      <c r="Q55" s="67"/>
      <c r="R55" s="67"/>
    </row>
    <row r="56" spans="1:18" ht="15.75" customHeight="1" x14ac:dyDescent="0.3">
      <c r="N56" s="55" t="s">
        <v>71</v>
      </c>
      <c r="O56" s="56"/>
      <c r="P56" s="57">
        <f>SUM(P52:P54)</f>
        <v>900</v>
      </c>
    </row>
    <row r="57" spans="1:18" ht="15.75" customHeight="1" x14ac:dyDescent="0.25">
      <c r="A57" s="65"/>
    </row>
    <row r="58" spans="1:18" ht="21.75" customHeight="1" x14ac:dyDescent="0.25">
      <c r="A58" s="7">
        <f>A54+1</f>
        <v>21</v>
      </c>
      <c r="B58" s="34" t="s">
        <v>30</v>
      </c>
      <c r="C58" s="7" t="s">
        <v>78</v>
      </c>
      <c r="D58" s="7"/>
      <c r="E58" s="7" t="s">
        <v>18</v>
      </c>
      <c r="F58" s="13" t="s">
        <v>19</v>
      </c>
      <c r="G58" s="36">
        <v>44427</v>
      </c>
      <c r="H58" s="36">
        <v>44437</v>
      </c>
      <c r="I58" s="7" t="s">
        <v>20</v>
      </c>
      <c r="J58" s="34" t="s">
        <v>11</v>
      </c>
      <c r="K58" s="13"/>
      <c r="L58" s="13">
        <v>25</v>
      </c>
      <c r="M58" s="13">
        <v>20</v>
      </c>
      <c r="N58" s="13">
        <v>5</v>
      </c>
      <c r="O58" s="7"/>
      <c r="P58" s="13">
        <v>200</v>
      </c>
      <c r="Q58" s="7"/>
      <c r="R58" s="7" t="str">
        <f>IF(P58&gt;0,"Минспорт","Федерация")</f>
        <v>Минспорт</v>
      </c>
    </row>
    <row r="59" spans="1:18" ht="8.25" customHeight="1" x14ac:dyDescent="0.25"/>
    <row r="60" spans="1:18" ht="15.75" customHeight="1" x14ac:dyDescent="0.3">
      <c r="A60" s="57"/>
      <c r="N60" s="55" t="s">
        <v>71</v>
      </c>
      <c r="O60" s="56"/>
      <c r="P60" s="57">
        <f>P58</f>
        <v>200</v>
      </c>
    </row>
    <row r="61" spans="1:18" ht="15.75" customHeight="1" x14ac:dyDescent="0.25">
      <c r="A61" s="57"/>
    </row>
    <row r="62" spans="1:18" ht="22.5" customHeight="1" x14ac:dyDescent="0.25">
      <c r="A62" s="9">
        <f>A58+1</f>
        <v>22</v>
      </c>
      <c r="B62" s="70" t="s">
        <v>30</v>
      </c>
      <c r="C62" s="89" t="s">
        <v>79</v>
      </c>
      <c r="D62" s="9"/>
      <c r="E62" s="89" t="s">
        <v>18</v>
      </c>
      <c r="F62" s="91" t="s">
        <v>19</v>
      </c>
      <c r="G62" s="71">
        <v>44372</v>
      </c>
      <c r="H62" s="71">
        <v>44380</v>
      </c>
      <c r="I62" s="9" t="s">
        <v>20</v>
      </c>
      <c r="J62" s="70" t="s">
        <v>11</v>
      </c>
      <c r="K62" s="72"/>
      <c r="L62" s="13">
        <v>70</v>
      </c>
      <c r="M62" s="13">
        <v>60</v>
      </c>
      <c r="N62" s="13">
        <v>10</v>
      </c>
      <c r="O62" s="7"/>
      <c r="P62" s="13">
        <v>400</v>
      </c>
      <c r="Q62" s="7"/>
      <c r="R62" s="7" t="str">
        <f t="shared" ref="R62:R63" si="7">IF(P62&gt;0,"Минспорт","Федерация")</f>
        <v>Минспорт</v>
      </c>
    </row>
    <row r="63" spans="1:18" ht="21.75" customHeight="1" x14ac:dyDescent="0.25">
      <c r="A63" s="9">
        <f t="shared" ref="A63" si="8">A62+1</f>
        <v>23</v>
      </c>
      <c r="B63" s="70" t="s">
        <v>27</v>
      </c>
      <c r="C63" s="90"/>
      <c r="D63" s="9"/>
      <c r="E63" s="90"/>
      <c r="F63" s="90"/>
      <c r="G63" s="71">
        <v>44409</v>
      </c>
      <c r="H63" s="71">
        <v>44203</v>
      </c>
      <c r="I63" s="9" t="s">
        <v>20</v>
      </c>
      <c r="J63" s="70" t="s">
        <v>11</v>
      </c>
      <c r="K63" s="72"/>
      <c r="L63" s="13">
        <v>70</v>
      </c>
      <c r="M63" s="13">
        <v>60</v>
      </c>
      <c r="N63" s="13">
        <v>10</v>
      </c>
      <c r="O63" s="7"/>
      <c r="P63" s="13">
        <v>300</v>
      </c>
      <c r="Q63" s="7"/>
      <c r="R63" s="7" t="str">
        <f t="shared" si="7"/>
        <v>Минспорт</v>
      </c>
    </row>
    <row r="64" spans="1:18" ht="6.75" customHeight="1" x14ac:dyDescent="0.25">
      <c r="A64" s="67"/>
      <c r="B64" s="67"/>
      <c r="C64" s="67"/>
      <c r="D64" s="67"/>
      <c r="E64" s="67"/>
      <c r="F64" s="68"/>
      <c r="G64" s="69"/>
      <c r="H64" s="69"/>
      <c r="I64" s="67"/>
      <c r="J64" s="67"/>
      <c r="K64" s="68"/>
      <c r="L64" s="68"/>
      <c r="M64" s="68"/>
      <c r="N64" s="68"/>
      <c r="O64" s="67"/>
      <c r="P64" s="67"/>
      <c r="Q64" s="67"/>
      <c r="R64" s="67"/>
    </row>
    <row r="65" spans="1:18" ht="15.75" customHeight="1" x14ac:dyDescent="0.3">
      <c r="N65" s="55" t="s">
        <v>71</v>
      </c>
      <c r="O65" s="56"/>
      <c r="P65" s="57">
        <f>SUM(P62:P63)</f>
        <v>700</v>
      </c>
    </row>
    <row r="66" spans="1:18" ht="15.75" customHeight="1" x14ac:dyDescent="0.25">
      <c r="A66" s="65"/>
    </row>
    <row r="67" spans="1:18" ht="24" customHeight="1" x14ac:dyDescent="0.25">
      <c r="A67" s="21">
        <f>A63+1</f>
        <v>24</v>
      </c>
      <c r="B67" s="73" t="s">
        <v>30</v>
      </c>
      <c r="C67" s="89" t="s">
        <v>80</v>
      </c>
      <c r="D67" s="74"/>
      <c r="E67" s="89" t="s">
        <v>18</v>
      </c>
      <c r="F67" s="91" t="s">
        <v>19</v>
      </c>
      <c r="G67" s="32">
        <v>44352</v>
      </c>
      <c r="H67" s="36">
        <v>44361</v>
      </c>
      <c r="I67" s="7" t="s">
        <v>20</v>
      </c>
      <c r="J67" s="7" t="s">
        <v>81</v>
      </c>
      <c r="K67" s="13"/>
      <c r="L67" s="13">
        <v>40</v>
      </c>
      <c r="M67" s="13">
        <v>30</v>
      </c>
      <c r="N67" s="13">
        <v>10</v>
      </c>
      <c r="O67" s="7"/>
      <c r="P67" s="13">
        <v>200</v>
      </c>
      <c r="Q67" s="7"/>
      <c r="R67" s="7" t="str">
        <f t="shared" ref="R67:R68" si="9">IF(P67&gt;0,"Минспорт","Федерация")</f>
        <v>Минспорт</v>
      </c>
    </row>
    <row r="68" spans="1:18" ht="20.25" customHeight="1" x14ac:dyDescent="0.25">
      <c r="A68" s="21">
        <f t="shared" ref="A68" si="10">A67+1</f>
        <v>25</v>
      </c>
      <c r="B68" s="75" t="s">
        <v>27</v>
      </c>
      <c r="C68" s="90"/>
      <c r="D68" s="74"/>
      <c r="E68" s="90"/>
      <c r="F68" s="90"/>
      <c r="G68" s="32">
        <v>44418</v>
      </c>
      <c r="H68" s="36">
        <v>44425</v>
      </c>
      <c r="I68" s="7" t="s">
        <v>20</v>
      </c>
      <c r="J68" s="34" t="s">
        <v>11</v>
      </c>
      <c r="K68" s="13"/>
      <c r="L68" s="13">
        <v>40</v>
      </c>
      <c r="M68" s="13">
        <v>30</v>
      </c>
      <c r="N68" s="13">
        <v>10</v>
      </c>
      <c r="O68" s="7"/>
      <c r="P68" s="13">
        <v>200</v>
      </c>
      <c r="Q68" s="7"/>
      <c r="R68" s="7" t="str">
        <f t="shared" si="9"/>
        <v>Минспорт</v>
      </c>
    </row>
    <row r="69" spans="1:18" ht="5.25" customHeight="1" x14ac:dyDescent="0.25">
      <c r="A69" s="65"/>
    </row>
    <row r="70" spans="1:18" ht="15.75" customHeight="1" x14ac:dyDescent="0.3">
      <c r="N70" s="55" t="s">
        <v>71</v>
      </c>
      <c r="O70" s="56"/>
      <c r="P70" s="57">
        <f>SUM(P67:P68)</f>
        <v>400</v>
      </c>
    </row>
    <row r="71" spans="1:18" ht="15.75" customHeight="1" x14ac:dyDescent="0.25">
      <c r="A71" s="65"/>
    </row>
    <row r="72" spans="1:18" s="59" customFormat="1" ht="22.5" customHeight="1" x14ac:dyDescent="0.25">
      <c r="A72" s="14">
        <f>A68+1</f>
        <v>26</v>
      </c>
      <c r="B72" s="15" t="s">
        <v>22</v>
      </c>
      <c r="C72" s="91" t="s">
        <v>82</v>
      </c>
      <c r="D72" s="16"/>
      <c r="E72" s="89" t="s">
        <v>18</v>
      </c>
      <c r="F72" s="91" t="s">
        <v>19</v>
      </c>
      <c r="G72" s="17">
        <v>44363</v>
      </c>
      <c r="H72" s="18">
        <v>44373</v>
      </c>
      <c r="I72" s="21" t="s">
        <v>83</v>
      </c>
      <c r="J72" s="21" t="s">
        <v>84</v>
      </c>
      <c r="K72" s="20"/>
      <c r="L72" s="20">
        <v>20</v>
      </c>
      <c r="M72" s="13">
        <v>15</v>
      </c>
      <c r="N72" s="13">
        <v>5</v>
      </c>
      <c r="O72" s="21"/>
      <c r="P72" s="20">
        <v>200</v>
      </c>
      <c r="Q72" s="21"/>
      <c r="R72" s="21" t="str">
        <f t="shared" ref="R72:R74" si="11">IF(P72&gt;0,"Минспорт","Федерация")</f>
        <v>Минспорт</v>
      </c>
    </row>
    <row r="73" spans="1:18" ht="25.5" customHeight="1" x14ac:dyDescent="0.25">
      <c r="A73" s="23">
        <f t="shared" ref="A73:A74" si="12">A72+1</f>
        <v>27</v>
      </c>
      <c r="B73" s="76" t="s">
        <v>30</v>
      </c>
      <c r="C73" s="90"/>
      <c r="D73" s="9"/>
      <c r="E73" s="90"/>
      <c r="F73" s="90"/>
      <c r="G73" s="32">
        <v>44404</v>
      </c>
      <c r="H73" s="36">
        <v>44409</v>
      </c>
      <c r="I73" s="7" t="s">
        <v>20</v>
      </c>
      <c r="J73" s="7" t="s">
        <v>85</v>
      </c>
      <c r="K73" s="13"/>
      <c r="L73" s="13">
        <v>70</v>
      </c>
      <c r="M73" s="13">
        <v>60</v>
      </c>
      <c r="N73" s="13">
        <v>10</v>
      </c>
      <c r="O73" s="7"/>
      <c r="P73" s="13">
        <v>400</v>
      </c>
      <c r="Q73" s="7"/>
      <c r="R73" s="7" t="str">
        <f t="shared" si="11"/>
        <v>Минспорт</v>
      </c>
    </row>
    <row r="74" spans="1:18" ht="15.75" customHeight="1" x14ac:dyDescent="0.25">
      <c r="A74" s="23">
        <f t="shared" si="12"/>
        <v>28</v>
      </c>
      <c r="B74" s="76" t="s">
        <v>27</v>
      </c>
      <c r="C74" s="90"/>
      <c r="D74" s="9"/>
      <c r="E74" s="90"/>
      <c r="F74" s="90"/>
      <c r="G74" s="32">
        <v>44443</v>
      </c>
      <c r="H74" s="36">
        <v>44451</v>
      </c>
      <c r="I74" s="7" t="s">
        <v>20</v>
      </c>
      <c r="J74" s="34" t="s">
        <v>11</v>
      </c>
      <c r="K74" s="13"/>
      <c r="L74" s="13">
        <v>70</v>
      </c>
      <c r="M74" s="13">
        <v>60</v>
      </c>
      <c r="N74" s="13">
        <v>10</v>
      </c>
      <c r="O74" s="7"/>
      <c r="P74" s="13">
        <v>300</v>
      </c>
      <c r="Q74" s="7"/>
      <c r="R74" s="7" t="str">
        <f t="shared" si="11"/>
        <v>Минспорт</v>
      </c>
    </row>
    <row r="75" spans="1:18" ht="8.25" customHeight="1" x14ac:dyDescent="0.25">
      <c r="A75" s="65"/>
    </row>
    <row r="76" spans="1:18" ht="15.75" customHeight="1" x14ac:dyDescent="0.3">
      <c r="N76" s="55" t="s">
        <v>71</v>
      </c>
      <c r="O76" s="56"/>
      <c r="P76" s="57">
        <f>SUM(P72:P74)</f>
        <v>900</v>
      </c>
    </row>
    <row r="77" spans="1:18" ht="11.25" customHeight="1" x14ac:dyDescent="0.25">
      <c r="P77" s="65"/>
    </row>
    <row r="78" spans="1:18" ht="11.25" customHeight="1" x14ac:dyDescent="0.25">
      <c r="P78" s="65"/>
    </row>
    <row r="79" spans="1:18" ht="15.75" customHeight="1" x14ac:dyDescent="0.3">
      <c r="M79" s="55" t="s">
        <v>86</v>
      </c>
      <c r="N79" s="56"/>
      <c r="O79" s="92">
        <f>P26+P31+P41+P50+P56+P60+P65+P70+P76+P36</f>
        <v>5400</v>
      </c>
      <c r="P79" s="93"/>
      <c r="Q79" s="77" t="s">
        <v>87</v>
      </c>
    </row>
    <row r="80" spans="1:18" ht="15.75" customHeight="1" x14ac:dyDescent="0.25">
      <c r="A80" s="57"/>
    </row>
    <row r="81" spans="1:18" ht="15.75" customHeight="1" x14ac:dyDescent="0.25">
      <c r="A81" s="65"/>
    </row>
    <row r="82" spans="1:18" ht="15.75" customHeight="1" x14ac:dyDescent="0.25">
      <c r="A82" s="78" t="s">
        <v>88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 t="s">
        <v>89</v>
      </c>
      <c r="P82" s="79"/>
      <c r="Q82" s="79"/>
      <c r="R82" s="79"/>
    </row>
    <row r="83" spans="1:18" ht="15.75" customHeight="1" x14ac:dyDescent="0.25">
      <c r="A83" s="54"/>
    </row>
    <row r="84" spans="1:18" ht="11.25" customHeight="1" x14ac:dyDescent="0.25">
      <c r="A84" s="54"/>
    </row>
    <row r="85" spans="1:18" ht="15.75" customHeight="1" x14ac:dyDescent="0.25">
      <c r="A85" s="65"/>
      <c r="B85" s="65"/>
      <c r="C85" s="65"/>
      <c r="D85" s="65"/>
      <c r="E85" s="65"/>
      <c r="O85" s="79"/>
    </row>
    <row r="86" spans="1:18" ht="15.75" customHeight="1" x14ac:dyDescent="0.25">
      <c r="A86" s="80"/>
    </row>
    <row r="87" spans="1:18" ht="15.75" customHeight="1" x14ac:dyDescent="0.25">
      <c r="A87" s="81"/>
    </row>
    <row r="88" spans="1:18" ht="15.75" customHeight="1" x14ac:dyDescent="0.25">
      <c r="A88" s="81"/>
    </row>
    <row r="89" spans="1:18" ht="15.75" customHeight="1" x14ac:dyDescent="0.25">
      <c r="A89" s="81"/>
    </row>
    <row r="90" spans="1:18" ht="15.75" customHeight="1" x14ac:dyDescent="0.25">
      <c r="A90" s="81"/>
    </row>
    <row r="91" spans="1:18" ht="15.75" customHeight="1" x14ac:dyDescent="0.25">
      <c r="A91" s="81"/>
    </row>
    <row r="92" spans="1:18" ht="15.75" customHeight="1" x14ac:dyDescent="0.25">
      <c r="A92" s="81"/>
    </row>
    <row r="93" spans="1:18" ht="15.75" customHeight="1" x14ac:dyDescent="0.25">
      <c r="A93" s="81"/>
    </row>
    <row r="94" spans="1:18" ht="15.75" customHeight="1" x14ac:dyDescent="0.25">
      <c r="A94" s="81"/>
    </row>
    <row r="95" spans="1:18" ht="15.75" customHeight="1" x14ac:dyDescent="0.25">
      <c r="A95" s="81"/>
    </row>
    <row r="96" spans="1:18" ht="15.75" customHeight="1" x14ac:dyDescent="0.25">
      <c r="A96" s="81"/>
    </row>
    <row r="97" spans="1:1" ht="15.75" customHeight="1" x14ac:dyDescent="0.25">
      <c r="A97" s="81"/>
    </row>
    <row r="98" spans="1:1" ht="15.75" customHeight="1" x14ac:dyDescent="0.25"/>
    <row r="99" spans="1:1" ht="15.75" customHeight="1" x14ac:dyDescent="0.25"/>
    <row r="100" spans="1:1" ht="15.75" customHeight="1" x14ac:dyDescent="0.25"/>
    <row r="101" spans="1:1" ht="15.75" customHeight="1" x14ac:dyDescent="0.25"/>
    <row r="102" spans="1:1" ht="15.75" customHeight="1" x14ac:dyDescent="0.25"/>
    <row r="103" spans="1:1" ht="15.75" customHeight="1" x14ac:dyDescent="0.25"/>
    <row r="104" spans="1:1" ht="15.75" customHeight="1" x14ac:dyDescent="0.25"/>
    <row r="105" spans="1:1" ht="15.75" customHeight="1" x14ac:dyDescent="0.25"/>
    <row r="106" spans="1:1" ht="15.75" customHeight="1" x14ac:dyDescent="0.25"/>
    <row r="107" spans="1:1" ht="15.75" customHeight="1" x14ac:dyDescent="0.25"/>
    <row r="108" spans="1:1" ht="15.75" customHeight="1" x14ac:dyDescent="0.25"/>
    <row r="109" spans="1:1" ht="15.75" customHeight="1" x14ac:dyDescent="0.25"/>
    <row r="110" spans="1:1" ht="15.75" customHeight="1" x14ac:dyDescent="0.25"/>
    <row r="111" spans="1:1" ht="15.75" customHeight="1" x14ac:dyDescent="0.25"/>
    <row r="112" spans="1:1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</sheetData>
  <mergeCells count="25">
    <mergeCell ref="C19:C24"/>
    <mergeCell ref="E19:E24"/>
    <mergeCell ref="F19:F24"/>
    <mergeCell ref="C28:C29"/>
    <mergeCell ref="E28:E29"/>
    <mergeCell ref="F28:F29"/>
    <mergeCell ref="C38:C39"/>
    <mergeCell ref="E38:E39"/>
    <mergeCell ref="F38:F39"/>
    <mergeCell ref="C43:C48"/>
    <mergeCell ref="E43:E48"/>
    <mergeCell ref="F43:F48"/>
    <mergeCell ref="C52:C54"/>
    <mergeCell ref="E52:E54"/>
    <mergeCell ref="F52:F54"/>
    <mergeCell ref="C62:C63"/>
    <mergeCell ref="E62:E63"/>
    <mergeCell ref="F62:F63"/>
    <mergeCell ref="O79:P79"/>
    <mergeCell ref="C67:C68"/>
    <mergeCell ref="E67:E68"/>
    <mergeCell ref="F67:F68"/>
    <mergeCell ref="C72:C74"/>
    <mergeCell ref="E72:E74"/>
    <mergeCell ref="F72:F7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2020-11-19T12:13:14Z</dcterms:modified>
</cp:coreProperties>
</file>